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085" windowHeight="9345" tabRatio="990" activeTab="0"/>
  </bookViews>
  <sheets>
    <sheet name="シングル回復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<sst xmlns="http://schemas.openxmlformats.org/spreadsheetml/2006/main" count="48" uniqueCount="44">
  <si>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施工数量</t>
  </si>
  <si>
    <t>㎡</t>
  </si>
  <si>
    <t>使用材料</t>
  </si>
  <si>
    <t>缶</t>
  </si>
  <si>
    <t>防水材料</t>
  </si>
  <si>
    <t>分類</t>
  </si>
  <si>
    <t>20kg石油缶</t>
  </si>
  <si>
    <t>荷姿</t>
  </si>
  <si>
    <t>材料計算</t>
  </si>
  <si>
    <t>1）</t>
  </si>
  <si>
    <t>2）</t>
  </si>
  <si>
    <t>使用量</t>
  </si>
  <si>
    <t>2kg/㎡</t>
  </si>
  <si>
    <t>概算発注数量</t>
  </si>
  <si>
    <t>材料数量計算書</t>
  </si>
  <si>
    <t>適用工法</t>
  </si>
  <si>
    <t>金額</t>
  </si>
  <si>
    <t>硅砂トップ</t>
  </si>
  <si>
    <t>遮熱トップ</t>
  </si>
  <si>
    <t>２０kg石油缶</t>
  </si>
  <si>
    <t>ナルファルトＷＰ</t>
  </si>
  <si>
    <t>1kg/㎡</t>
  </si>
  <si>
    <t>ナルファルトトップＳ</t>
  </si>
  <si>
    <t>仕切単価</t>
  </si>
  <si>
    <t>材料費計</t>
  </si>
  <si>
    <t>材料単価</t>
  </si>
  <si>
    <t>シングル葺き屋根　防水機能回復</t>
  </si>
  <si>
    <t>施工面積</t>
  </si>
  <si>
    <t>※1．シールを打ちかえる場合は、別途積算に願います。</t>
  </si>
  <si>
    <t>※2．施工に当たっては、標準施工要領に準拠してください。</t>
  </si>
  <si>
    <r>
      <t>0.</t>
    </r>
    <r>
      <rPr>
        <sz val="11"/>
        <rFont val="ＭＳ Ｐゴシック"/>
        <family val="3"/>
      </rPr>
      <t>5kg/㎡</t>
    </r>
  </si>
  <si>
    <t>18kgﾎﾟﾘﾍﾟｰﾙ缶</t>
  </si>
  <si>
    <t>円/㎡</t>
  </si>
  <si>
    <t>備考</t>
  </si>
  <si>
    <t>ナルファルトトップ-遮熱P</t>
  </si>
  <si>
    <t>高耐久トップ</t>
  </si>
  <si>
    <t>ナルファルトﾄｯﾌﾟ_ﾊｰﾄﾞ</t>
  </si>
  <si>
    <t>20ｋｇ石油缶</t>
  </si>
  <si>
    <t>0.5kg/㎡</t>
  </si>
  <si>
    <t>23kgﾎﾟﾘﾍﾟｰﾙ缶</t>
  </si>
  <si>
    <t>(荷姿23kgの場合）</t>
  </si>
  <si>
    <t>どちらか選択</t>
  </si>
  <si>
    <t>どちらかを選択</t>
  </si>
  <si>
    <r>
      <t>NWW-K01-SP,NWW-K01-TS　</t>
    </r>
    <r>
      <rPr>
        <b/>
        <sz val="11"/>
        <color indexed="13"/>
        <rFont val="ＭＳ Ｐゴシック"/>
        <family val="3"/>
      </rPr>
      <t>NW0-500-07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</si>
</sst>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3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/>
      <top/>
      <bottom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4" fillId="34" borderId="14" xfId="48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38" fontId="0" fillId="35" borderId="10" xfId="48" applyFont="1" applyFill="1" applyBorder="1" applyAlignment="1">
      <alignment vertical="center"/>
    </xf>
    <xf numFmtId="0" fontId="0" fillId="36" borderId="10" xfId="0" applyFill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38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4" fillId="35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4" fillId="35" borderId="21" xfId="0" applyNumberFormat="1" applyFont="1" applyFill="1" applyBorder="1" applyAlignment="1">
      <alignment horizontal="center" vertical="center"/>
    </xf>
    <xf numFmtId="38" fontId="0" fillId="0" borderId="21" xfId="48" applyFont="1" applyBorder="1" applyAlignment="1">
      <alignment horizontal="center" vertical="center"/>
    </xf>
    <xf numFmtId="38" fontId="0" fillId="35" borderId="21" xfId="48" applyFont="1" applyFill="1" applyBorder="1" applyAlignment="1">
      <alignment vertical="center"/>
    </xf>
    <xf numFmtId="38" fontId="0" fillId="35" borderId="22" xfId="48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4" fillId="33" borderId="24" xfId="0" applyNumberFormat="1" applyFont="1" applyFill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38" fontId="0" fillId="35" borderId="24" xfId="48" applyFont="1" applyFill="1" applyBorder="1" applyAlignment="1">
      <alignment vertical="center"/>
    </xf>
    <xf numFmtId="38" fontId="0" fillId="35" borderId="25" xfId="48" applyFont="1" applyFill="1" applyBorder="1" applyAlignment="1">
      <alignment vertical="center"/>
    </xf>
    <xf numFmtId="38" fontId="0" fillId="35" borderId="10" xfId="48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center" vertical="center"/>
    </xf>
    <xf numFmtId="176" fontId="4" fillId="33" borderId="26" xfId="0" applyNumberFormat="1" applyFont="1" applyFill="1" applyBorder="1" applyAlignment="1">
      <alignment horizontal="center" vertical="center"/>
    </xf>
    <xf numFmtId="38" fontId="0" fillId="0" borderId="27" xfId="48" applyFont="1" applyBorder="1" applyAlignment="1">
      <alignment horizontal="center" vertical="center"/>
    </xf>
    <xf numFmtId="38" fontId="0" fillId="35" borderId="27" xfId="48" applyFont="1" applyFill="1" applyBorder="1" applyAlignment="1">
      <alignment vertical="center"/>
    </xf>
    <xf numFmtId="38" fontId="0" fillId="35" borderId="28" xfId="48" applyFont="1" applyFill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38" fontId="8" fillId="35" borderId="10" xfId="48" applyFont="1" applyFill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4:L21"/>
  <sheetViews>
    <sheetView tabSelected="1" zoomScalePageLayoutView="0" workbookViewId="0" topLeftCell="A1">
      <selection activeCell="J10" sqref="J10"/>
    </sheetView>
  </sheetViews>
  <sheetFormatPr defaultColWidth="9.00390625" defaultRowHeight="13.5"/>
  <cols>
    <col min="1" max="1" width="2.50390625" style="1" customWidth="1"/>
    <col min="2" max="2" width="17.625" style="1" customWidth="1"/>
    <col min="3" max="3" width="26.50390625" style="1" customWidth="1"/>
    <col min="4" max="4" width="14.125" style="1" customWidth="1"/>
    <col min="5" max="5" width="3.375" style="2" bestFit="1" customWidth="1"/>
    <col min="6" max="6" width="15.375" style="1" customWidth="1"/>
    <col min="7" max="7" width="9.00390625" style="1" customWidth="1"/>
    <col min="8" max="8" width="12.125" style="1" customWidth="1"/>
    <col min="9" max="9" width="12.625" style="1" customWidth="1"/>
    <col min="10" max="10" width="15.125" style="1" customWidth="1"/>
    <col min="11" max="11" width="15.375" style="1" customWidth="1"/>
    <col min="12" max="12" width="8.75390625" style="1" customWidth="1"/>
    <col min="13" max="16384" width="9.00390625" style="1" customWidth="1"/>
  </cols>
  <sheetData>
    <row r="4" spans="10:12" ht="13.5">
      <c r="J4" s="54">
        <f ca="1">NOW()</f>
        <v>42947.446033217595</v>
      </c>
      <c r="K4" s="55"/>
      <c r="L4" s="55"/>
    </row>
    <row r="5" spans="1:6" ht="20.25" customHeight="1">
      <c r="A5" s="12"/>
      <c r="B5" s="19"/>
      <c r="C5" s="19"/>
      <c r="D5" s="19"/>
      <c r="F5" s="12" t="s">
        <v>14</v>
      </c>
    </row>
    <row r="6" spans="2:7" ht="14.25">
      <c r="B6" s="1" t="s">
        <v>15</v>
      </c>
      <c r="C6" s="11" t="s">
        <v>26</v>
      </c>
      <c r="E6" s="7"/>
      <c r="F6" s="6" t="s">
        <v>43</v>
      </c>
      <c r="G6" s="6"/>
    </row>
    <row r="7" spans="3:7" ht="14.25">
      <c r="C7" s="11"/>
      <c r="E7" s="7"/>
      <c r="F7" s="6"/>
      <c r="G7" s="6"/>
    </row>
    <row r="8" spans="1:6" ht="46.5" customHeight="1">
      <c r="A8" s="1" t="s">
        <v>9</v>
      </c>
      <c r="B8" s="1" t="s">
        <v>0</v>
      </c>
      <c r="C8" s="51" t="s">
        <v>27</v>
      </c>
      <c r="D8" s="52"/>
      <c r="E8" s="4" t="s">
        <v>1</v>
      </c>
      <c r="F8" s="13">
        <v>1000</v>
      </c>
    </row>
    <row r="9" spans="1:5" ht="13.5">
      <c r="A9" s="1" t="s">
        <v>10</v>
      </c>
      <c r="B9" s="1" t="s">
        <v>8</v>
      </c>
      <c r="C9" s="8"/>
      <c r="E9" s="1"/>
    </row>
    <row r="10" spans="2:10" ht="13.5">
      <c r="B10" s="3" t="s">
        <v>5</v>
      </c>
      <c r="C10" s="3" t="s">
        <v>2</v>
      </c>
      <c r="D10" s="3" t="s">
        <v>7</v>
      </c>
      <c r="E10" s="4"/>
      <c r="F10" s="5" t="s">
        <v>13</v>
      </c>
      <c r="G10" s="3" t="s">
        <v>11</v>
      </c>
      <c r="H10" s="14" t="s">
        <v>23</v>
      </c>
      <c r="I10" s="15" t="s">
        <v>16</v>
      </c>
      <c r="J10" s="3" t="s">
        <v>33</v>
      </c>
    </row>
    <row r="11" spans="2:10" ht="45.75" customHeight="1">
      <c r="B11" s="20" t="s">
        <v>4</v>
      </c>
      <c r="C11" s="9" t="s">
        <v>20</v>
      </c>
      <c r="D11" s="10" t="s">
        <v>31</v>
      </c>
      <c r="E11" s="23" t="s">
        <v>3</v>
      </c>
      <c r="F11" s="44">
        <f>ROUNDUP(F8*2/18,0)</f>
        <v>112</v>
      </c>
      <c r="G11" s="48" t="s">
        <v>12</v>
      </c>
      <c r="H11" s="42"/>
      <c r="I11" s="16">
        <f>F11*H11</f>
        <v>0</v>
      </c>
      <c r="J11" s="56" t="s">
        <v>41</v>
      </c>
    </row>
    <row r="12" spans="2:10" ht="30.75" customHeight="1" thickBot="1">
      <c r="B12" s="43" t="s">
        <v>40</v>
      </c>
      <c r="C12" s="9"/>
      <c r="D12" s="43" t="s">
        <v>39</v>
      </c>
      <c r="E12" s="4" t="s">
        <v>3</v>
      </c>
      <c r="F12" s="50">
        <f>ROUNDUP(F8*2/23,0)</f>
        <v>87</v>
      </c>
      <c r="G12" s="49"/>
      <c r="H12" s="42"/>
      <c r="I12" s="16">
        <f>F12*H12</f>
        <v>0</v>
      </c>
      <c r="J12" s="57"/>
    </row>
    <row r="13" spans="2:10" ht="27" customHeight="1">
      <c r="B13" s="24" t="s">
        <v>17</v>
      </c>
      <c r="C13" s="25" t="s">
        <v>22</v>
      </c>
      <c r="D13" s="26" t="s">
        <v>6</v>
      </c>
      <c r="E13" s="26" t="s">
        <v>3</v>
      </c>
      <c r="F13" s="27">
        <f>ROUNDUP(F8*1/20,0)</f>
        <v>50</v>
      </c>
      <c r="G13" s="45" t="s">
        <v>21</v>
      </c>
      <c r="H13" s="46"/>
      <c r="I13" s="47">
        <f>F13*H13</f>
        <v>0</v>
      </c>
      <c r="J13" s="53" t="s">
        <v>42</v>
      </c>
    </row>
    <row r="14" spans="2:10" ht="27" customHeight="1">
      <c r="B14" s="28" t="s">
        <v>35</v>
      </c>
      <c r="C14" s="29" t="s">
        <v>36</v>
      </c>
      <c r="D14" s="30" t="s">
        <v>37</v>
      </c>
      <c r="E14" s="30" t="s">
        <v>3</v>
      </c>
      <c r="F14" s="31">
        <f>ROUNDUP(F8*0.5/20,0)</f>
        <v>25</v>
      </c>
      <c r="G14" s="32" t="s">
        <v>38</v>
      </c>
      <c r="H14" s="33"/>
      <c r="I14" s="34">
        <f>F14*H14</f>
        <v>0</v>
      </c>
      <c r="J14" s="52"/>
    </row>
    <row r="15" spans="2:10" ht="27" customHeight="1" thickBot="1">
      <c r="B15" s="35" t="s">
        <v>18</v>
      </c>
      <c r="C15" s="36" t="s">
        <v>34</v>
      </c>
      <c r="D15" s="37" t="s">
        <v>19</v>
      </c>
      <c r="E15" s="37" t="s">
        <v>3</v>
      </c>
      <c r="F15" s="38">
        <f>ROUNDUP(F8*0.5/20,0)</f>
        <v>25</v>
      </c>
      <c r="G15" s="39" t="s">
        <v>30</v>
      </c>
      <c r="H15" s="40"/>
      <c r="I15" s="41">
        <f>F15*H15</f>
        <v>0</v>
      </c>
      <c r="J15" s="52"/>
    </row>
    <row r="16" spans="8:9" ht="32.25" customHeight="1">
      <c r="H16" s="21" t="s">
        <v>24</v>
      </c>
      <c r="I16" s="22">
        <f>SUM(I11:I15)</f>
        <v>0</v>
      </c>
    </row>
    <row r="17" spans="8:10" ht="21" customHeight="1">
      <c r="H17" s="17" t="s">
        <v>25</v>
      </c>
      <c r="I17" s="18">
        <f>I16/F8</f>
        <v>0</v>
      </c>
      <c r="J17" s="1" t="s">
        <v>32</v>
      </c>
    </row>
    <row r="20" ht="13.5">
      <c r="B20" s="1" t="s">
        <v>28</v>
      </c>
    </row>
    <row r="21" ht="13.5">
      <c r="B21" s="1" t="s">
        <v>29</v>
      </c>
    </row>
  </sheetData>
  <sheetProtection/>
  <mergeCells count="4">
    <mergeCell ref="C8:D8"/>
    <mergeCell ref="J13:J15"/>
    <mergeCell ref="J4:L4"/>
    <mergeCell ref="J11:J12"/>
  </mergeCells>
  <printOptions/>
  <pageMargins left="0.3937007874015748" right="0.3937007874015748" top="0.73" bottom="0.71" header="0.5118110236220472" footer="0.5118110236220472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05ナルファルトWP防水材料計算書</dc:title>
  <dc:subject/>
  <dc:creator>成瀬化学大阪営業所石原</dc:creator>
  <cp:keywords/>
  <dc:description/>
  <cp:lastModifiedBy>上野遥香</cp:lastModifiedBy>
  <cp:lastPrinted>2017-04-03T00:04:36Z</cp:lastPrinted>
  <dcterms:created xsi:type="dcterms:W3CDTF">1997-01-08T22:48:59Z</dcterms:created>
  <dcterms:modified xsi:type="dcterms:W3CDTF">2017-07-31T01:42:18Z</dcterms:modified>
  <cp:category/>
  <cp:version/>
  <cp:contentType/>
  <cp:contentStatus/>
</cp:coreProperties>
</file>